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40" yWindow="2610" windowWidth="25635" windowHeight="9510"/>
  </bookViews>
  <sheets>
    <sheet name="пер Пестеля 1-й д. 37" sheetId="1" r:id="rId1"/>
  </sheets>
  <externalReferences>
    <externalReference r:id="rId2"/>
  </externalReferences>
  <definedNames>
    <definedName name="АДРЕС" localSheetId="0">'пер Пестеля 1-й д. 37'!$B$3</definedName>
    <definedName name="АДРЕС">#REF!</definedName>
    <definedName name="АДРЕС2">#REF!</definedName>
    <definedName name="ВХДОЛГ" localSheetId="0">'пер Пестеля 1-й д. 37'!$G$9</definedName>
    <definedName name="ВХДОЛГ">#REF!</definedName>
    <definedName name="ВХСАЛЬДО" localSheetId="0">'пер Пестеля 1-й д. 37'!$D$9</definedName>
    <definedName name="ВХСАЛЬДО">#REF!</definedName>
    <definedName name="ВХСАЛЬДО3МЕС">#REF!</definedName>
    <definedName name="ДОГОВОР" localSheetId="0">'пер Пестеля 1-й д. 37'!$B$4</definedName>
    <definedName name="ДОГОВОР">#REF!</definedName>
    <definedName name="ДОЛГ" localSheetId="0">'пер Пестеля 1-й д. 37'!$A$9</definedName>
    <definedName name="ДОЛГ">#REF!</definedName>
    <definedName name="ЗАТРАЧЕНОК" localSheetId="0">'пер Пестеля 1-й д. 37'!$D$41</definedName>
    <definedName name="ЗАТРАЧЕНОК">#REF!</definedName>
    <definedName name="ЗАТРАЧЕНОТ" localSheetId="0">'пер Пестеля 1-й д. 37'!$D$40</definedName>
    <definedName name="ЗАТРАЧЕНОТ">#REF!</definedName>
    <definedName name="ЗАТРЕМ" localSheetId="0">'пер Пестеля 1-й д. 37'!$D$56</definedName>
    <definedName name="ЗАТРЕМ">#REF!</definedName>
    <definedName name="ИСХДОЛГ" localSheetId="0">'пер Пестеля 1-й д. 37'!$G$46</definedName>
    <definedName name="ИСХДОЛГ">#REF!</definedName>
    <definedName name="ИСХСАЛЬДО" localSheetId="0">'пер Пестеля 1-й д. 37'!$D$46</definedName>
    <definedName name="ИСХСАЛЬДО">#REF!</definedName>
    <definedName name="ИСХСАЛЬДО3МЕС">#REF!</definedName>
    <definedName name="КАП" localSheetId="0">'пер Пестеля 1-й д. 37'!$C$41</definedName>
    <definedName name="КАП">#REF!</definedName>
    <definedName name="КАПРЕМ">#REF!</definedName>
    <definedName name="КПЕРЕЧИСК" localSheetId="0">'пер Пестеля 1-й д. 37'!$G$41</definedName>
    <definedName name="КПЕРЕЧИСК">#REF!</definedName>
    <definedName name="КПЕРЕЧИСТ" localSheetId="0">'пер Пестеля 1-й д. 37'!$G$40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37'!$D$54</definedName>
    <definedName name="НАЧРЕМ">#REF!</definedName>
    <definedName name="НЕЖНАЧРЕМ" localSheetId="0">'пер Пестеля 1-й д. 37'!$D$55</definedName>
    <definedName name="НЕЖНАЧРЕМ">#REF!</definedName>
    <definedName name="ОПАЛЧЕНОТ" localSheetId="0">'пер Пестеля 1-й д. 37'!$E$40</definedName>
    <definedName name="ОПАЛЧЕНОТ">#REF!</definedName>
    <definedName name="ОПЛАЧЕНОК" localSheetId="0">'пер Пестеля 1-й д. 37'!$E$41</definedName>
    <definedName name="ОПЛАЧЕНОК">#REF!</definedName>
    <definedName name="ОСВОЕНО">#REF!</definedName>
    <definedName name="ОСТ" localSheetId="0">'пер Пестеля 1-й д. 37'!$A$46</definedName>
    <definedName name="ОСТ">#REF!</definedName>
    <definedName name="ПЛОЩАДЬ" localSheetId="0">'пер Пестеля 1-й д. 37'!$B$5</definedName>
    <definedName name="ПЛОЩАДЬ">#REF!</definedName>
    <definedName name="ПЛОЩАДЬДОМА">#REF!</definedName>
    <definedName name="РАЗМЕРПЛАТЫ" localSheetId="0">'пер Пестеля 1-й д. 37'!$C$11</definedName>
    <definedName name="РАЗМЕРПЛАТЫ">#REF!</definedName>
    <definedName name="СНРЕМ" localSheetId="0">'пер Пестеля 1-й д. 37'!#REF!</definedName>
    <definedName name="СНРЕМ">#REF!</definedName>
    <definedName name="ТАРОТОП" localSheetId="0">'пер Пестеля 1-й д. 37'!$C$16</definedName>
    <definedName name="ТАРОТОП">#REF!</definedName>
    <definedName name="ТАРХВС" localSheetId="0">'пер Пестеля 1-й д. 37'!$C$17</definedName>
    <definedName name="ТАРХВС">#REF!</definedName>
    <definedName name="ТБО" localSheetId="0">'пер Пестеля 1-й д. 37'!$C$13</definedName>
    <definedName name="ТБО">#REF!</definedName>
    <definedName name="ТБОНАЧ" localSheetId="0">'пер Пестеля 1-й д. 37'!$D$13</definedName>
    <definedName name="ТБОНАЧ">#REF!</definedName>
    <definedName name="ТБОНЕД" localSheetId="0">'пер Пестеля 1-й д. 37'!$F$13</definedName>
    <definedName name="ТБОНЕД">#REF!</definedName>
    <definedName name="ТБООПЛ" localSheetId="0">'пер Пестеля 1-й д. 37'!$E$13</definedName>
    <definedName name="ТБООПЛ">#REF!</definedName>
    <definedName name="ТБОПОСТ" localSheetId="0">'пер Пестеля 1-й д. 37'!$G$13</definedName>
    <definedName name="ТБОПОСТ">#REF!</definedName>
    <definedName name="ТЕК" localSheetId="0">'пер Пестеля 1-й д. 37'!$C$40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<sst xmlns="http://schemas.openxmlformats.org/spreadsheetml/2006/main" count="66" uniqueCount="63">
  <si>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</si>
  <si>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</si>
  <si>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37</t>
  </si>
  <si>
    <t>Договор управления №:</t>
  </si>
  <si>
    <t xml:space="preserve">№ 89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</si>
  <si>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</si>
  <si>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</si>
  <si>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</si>
  <si>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</si>
  <si>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</si>
  <si>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</si>
  <si>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</si>
  <si>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</si>
  <si>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</si>
  <si>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</si>
  <si>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</si>
  <si>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</si>
  <si>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</si>
  <si>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</si>
  <si>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</si>
  <si>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</si>
  <si>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</si>
  <si>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</si>
  <si>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</si>
  <si>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</si>
  <si>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</si>
  <si>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</si>
  <si>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</si>
  <si>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</si>
  <si>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</si>
  <si>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</si>
  <si>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</si>
  <si>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</si>
  <si>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</si>
  <si>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</si>
  <si>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</si>
  <si>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</si>
  <si>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трубопроводов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</si>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</sst>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CS712"/>
  <sheetViews>
    <sheetView tabSelected="1" topLeftCell="A40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1611.1000000000001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475745.81999999966</v>
      </c>
      <c r="E9" s="10" t="s">
        <v>8</v>
      </c>
      <c r="F9" s="11"/>
      <c r="G9" s="9">
        <v>276881.40000000026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152424.14999999994</v>
      </c>
      <c r="E13" s="24">
        <v>132951.86999999994</v>
      </c>
      <c r="F13" s="25">
        <f>ТБОНАЧ-ТБООПЛ</f>
        <v>19472.28</v>
      </c>
      <c r="G13" s="26">
        <f>ТБООПЛ</f>
        <v>132951.86999999994</v>
      </c>
    </row>
    <row r="14" spans="1:7" ht="13.5" thickBot="1" x14ac:dyDescent="0.25">
      <c r="A14" s="27"/>
      <c r="B14" s="28" t="s">
        <v>17</v>
      </c>
      <c r="C14" s="29"/>
      <c r="D14" s="30">
        <f>D13</f>
        <v>152424.14999999994</v>
      </c>
      <c r="E14" s="30">
        <f>E13</f>
        <v>132951.86999999994</v>
      </c>
      <c r="F14" s="30">
        <f>F13</f>
        <v>19472.28</v>
      </c>
      <c r="G14" s="30">
        <f>SUM(ТБОПОСТ)</f>
        <v>132951.86999999994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570755.08999999985</v>
      </c>
      <c r="E16" s="24">
        <v>509938.62000000005</v>
      </c>
      <c r="F16" s="25">
        <f t="shared" ref="F16:F25" si="0">D16-E16</f>
        <v>60816.469999999797</v>
      </c>
      <c r="G16" s="26">
        <f t="shared" ref="G16:G25" si="1">E16</f>
        <v>509938.62000000005</v>
      </c>
    </row>
    <row r="17" spans="1:7" x14ac:dyDescent="0.2">
      <c r="A17" s="34"/>
      <c r="B17" s="35" t="s">
        <v>20</v>
      </c>
      <c r="C17" s="23">
        <v>25.95</v>
      </c>
      <c r="D17" s="24">
        <v>164906.08999999997</v>
      </c>
      <c r="E17" s="24">
        <v>130430.99000000003</v>
      </c>
      <c r="F17" s="25">
        <f t="shared" si="0"/>
        <v>34475.099999999933</v>
      </c>
      <c r="G17" s="26">
        <f t="shared" si="1"/>
        <v>130430.99000000003</v>
      </c>
    </row>
    <row r="18" spans="1:7" x14ac:dyDescent="0.2">
      <c r="A18" s="34"/>
      <c r="B18" s="35" t="s">
        <v>21</v>
      </c>
      <c r="C18" s="23">
        <v>17.79</v>
      </c>
      <c r="D18" s="24">
        <v>113226.58000000006</v>
      </c>
      <c r="E18" s="24">
        <v>89505.790000000008</v>
      </c>
      <c r="F18" s="25">
        <f t="shared" si="0"/>
        <v>23720.790000000052</v>
      </c>
      <c r="G18" s="26">
        <f t="shared" si="1"/>
        <v>89505.790000000008</v>
      </c>
    </row>
    <row r="19" spans="1:7" x14ac:dyDescent="0.2">
      <c r="A19" s="34"/>
      <c r="B19" s="35" t="s">
        <v>22</v>
      </c>
      <c r="C19" s="23">
        <v>4.2300000000000004</v>
      </c>
      <c r="D19" s="24">
        <v>83377.569999999978</v>
      </c>
      <c r="E19" s="24">
        <v>109611.68000000004</v>
      </c>
      <c r="F19" s="25">
        <f t="shared" si="0"/>
        <v>-26234.110000000059</v>
      </c>
      <c r="G19" s="26">
        <f t="shared" si="1"/>
        <v>109611.68000000004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932265.32999999984</v>
      </c>
      <c r="E26" s="30">
        <f>SUM(E16:E25)</f>
        <v>839487.08000000019</v>
      </c>
      <c r="F26" s="30">
        <f>SUM(F16:F25)</f>
        <v>92778.249999999724</v>
      </c>
      <c r="G26" s="30">
        <f>SUM(G16:G25)</f>
        <v>839487.08000000019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65442.989999999991</v>
      </c>
      <c r="E28" s="24">
        <v>54193.270000000004</v>
      </c>
      <c r="F28" s="25">
        <f>D28-E28</f>
        <v>11249.719999999987</v>
      </c>
      <c r="G28" s="26">
        <f t="shared" ref="G28:G37" si="2">E28</f>
        <v>54193.270000000004</v>
      </c>
    </row>
    <row r="29" spans="1:7" x14ac:dyDescent="0.2">
      <c r="A29" s="34"/>
      <c r="B29" s="35" t="s">
        <v>25</v>
      </c>
      <c r="C29" s="23">
        <v>0</v>
      </c>
      <c r="D29" s="24">
        <v>17001</v>
      </c>
      <c r="E29" s="24">
        <v>16563.95</v>
      </c>
      <c r="F29" s="25">
        <f>D29-E29</f>
        <v>437.04999999999927</v>
      </c>
      <c r="G29" s="26">
        <f t="shared" si="2"/>
        <v>16563.95</v>
      </c>
    </row>
    <row r="30" spans="1:7" x14ac:dyDescent="0.2">
      <c r="A30" s="34"/>
      <c r="B30" s="35" t="s">
        <v>26</v>
      </c>
      <c r="C30" s="23">
        <v>6.64</v>
      </c>
      <c r="D30" s="24">
        <v>12908.039999999999</v>
      </c>
      <c r="E30" s="24">
        <v>4605.38</v>
      </c>
      <c r="F30" s="25">
        <f t="shared" ref="F30:F37" si="3">D30-E30</f>
        <v>8302.66</v>
      </c>
      <c r="G30" s="26">
        <f t="shared" si="2"/>
        <v>4605.38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95352.029999999984</v>
      </c>
      <c r="E38" s="30">
        <f>SUM(E28:E37)</f>
        <v>75362.600000000006</v>
      </c>
      <c r="F38" s="30">
        <f>SUM(F28:F37)</f>
        <v>19989.429999999986</v>
      </c>
      <c r="G38" s="30">
        <f>SUM(G28:G37)</f>
        <v>75362.600000000006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31902.000000000015</v>
      </c>
      <c r="E40" s="24">
        <v>27946.540000000055</v>
      </c>
      <c r="F40" s="25">
        <f>ЗАТРАЧЕНОТ-ОПАЛЧЕНОТ</f>
        <v>3955.4599999999591</v>
      </c>
      <c r="G40" s="45">
        <v>2605.64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31902.000000000015</v>
      </c>
      <c r="E42" s="30">
        <f>E41+E40</f>
        <v>27946.540000000055</v>
      </c>
      <c r="F42" s="30">
        <f>F41+F40</f>
        <v>3955.4599999999591</v>
      </c>
      <c r="G42" s="30">
        <f>КПЕРЕЧИСТ+КПЕРЕЧИСК</f>
        <v>2605.64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1211943.5099999998</v>
      </c>
      <c r="E44" s="30">
        <f>E42+E38+E26+E14</f>
        <v>1075748.0900000001</v>
      </c>
      <c r="F44" s="30">
        <f>F42+F38+F26+F14</f>
        <v>136195.41999999966</v>
      </c>
      <c r="G44" s="30">
        <f>G42+G38+G26+G14</f>
        <v>1050407.1900000002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611941.23999999964</v>
      </c>
      <c r="E46" s="10" t="s">
        <v>8</v>
      </c>
      <c r="F46" s="11"/>
      <c r="G46" s="9">
        <v>400885.4600000002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27946.54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2605.64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1706.5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899.14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21715.400000000081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4800</v>
      </c>
      <c r="E64" s="68"/>
    </row>
    <row r="65" spans="1:97" s="62" customFormat="1" x14ac:dyDescent="0.2">
      <c r="A65" s="64" t="s">
        <v>43</v>
      </c>
      <c r="B65" s="64"/>
      <c r="D65" s="67">
        <v>273573.53000000003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26515.400000000081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37</vt:lpstr>
      <vt:lpstr>'пер Пестеля 1-й д. 37'!АДРЕС</vt:lpstr>
      <vt:lpstr>'пер Пестеля 1-й д. 37'!ВХДОЛГ</vt:lpstr>
      <vt:lpstr>'пер Пестеля 1-й д. 37'!ВХСАЛЬДО</vt:lpstr>
      <vt:lpstr>'пер Пестеля 1-й д. 37'!ДОГОВОР</vt:lpstr>
      <vt:lpstr>'пер Пестеля 1-й д. 37'!ДОЛГ</vt:lpstr>
      <vt:lpstr>'пер Пестеля 1-й д. 37'!ЗАТРАЧЕНОК</vt:lpstr>
      <vt:lpstr>'пер Пестеля 1-й д. 37'!ЗАТРАЧЕНОТ</vt:lpstr>
      <vt:lpstr>'пер Пестеля 1-й д. 37'!ЗАТРЕМ</vt:lpstr>
      <vt:lpstr>'пер Пестеля 1-й д. 37'!ИСХДОЛГ</vt:lpstr>
      <vt:lpstr>'пер Пестеля 1-й д. 37'!ИСХСАЛЬДО</vt:lpstr>
      <vt:lpstr>'пер Пестеля 1-й д. 37'!КАП</vt:lpstr>
      <vt:lpstr>'пер Пестеля 1-й д. 37'!КПЕРЕЧИСК</vt:lpstr>
      <vt:lpstr>'пер Пестеля 1-й д. 37'!КПЕРЕЧИСТ</vt:lpstr>
      <vt:lpstr>'пер Пестеля 1-й д. 37'!НАЧРЕМ</vt:lpstr>
      <vt:lpstr>'пер Пестеля 1-й д. 37'!НЕЖНАЧРЕМ</vt:lpstr>
      <vt:lpstr>'пер Пестеля 1-й д. 37'!ОПАЛЧЕНОТ</vt:lpstr>
      <vt:lpstr>'пер Пестеля 1-й д. 37'!ОПЛАЧЕНОК</vt:lpstr>
      <vt:lpstr>'пер Пестеля 1-й д. 37'!ОСТ</vt:lpstr>
      <vt:lpstr>'пер Пестеля 1-й д. 37'!ПЛОЩАДЬ</vt:lpstr>
      <vt:lpstr>'пер Пестеля 1-й д. 37'!РАЗМЕРПЛАТЫ</vt:lpstr>
      <vt:lpstr>'пер Пестеля 1-й д. 37'!ТАРОТОП</vt:lpstr>
      <vt:lpstr>'пер Пестеля 1-й д. 37'!ТАРХВС</vt:lpstr>
      <vt:lpstr>'пер Пестеля 1-й д. 37'!ТБО</vt:lpstr>
      <vt:lpstr>'пер Пестеля 1-й д. 37'!ТБОНАЧ</vt:lpstr>
      <vt:lpstr>'пер Пестеля 1-й д. 37'!ТБОНЕД</vt:lpstr>
      <vt:lpstr>'пер Пестеля 1-й д. 37'!ТБООПЛ</vt:lpstr>
      <vt:lpstr>'пер Пестеля 1-й д. 37'!ТБОПОСТ</vt:lpstr>
      <vt:lpstr>'пер Пестеля 1-й д. 37'!ТЕК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2018-03-30T13:21:32Z</dcterms:created>
  <dcterms:modified xsi:type="dcterms:W3CDTF">2018-03-30T13:21:32Z</dcterms:modified>
</cp:coreProperties>
</file>